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3395" windowHeight="6975" activeTab="1"/>
  </bookViews>
  <sheets>
    <sheet name="Yield vs height" sheetId="3" r:id="rId1"/>
    <sheet name="Grazing days calculator" sheetId="6" r:id="rId2"/>
  </sheets>
  <calcPr calcId="125725"/>
</workbook>
</file>

<file path=xl/calcChain.xml><?xml version="1.0" encoding="utf-8"?>
<calcChain xmlns="http://schemas.openxmlformats.org/spreadsheetml/2006/main">
  <c r="D13" i="6"/>
  <c r="L8"/>
  <c r="D12"/>
  <c r="D6"/>
  <c r="F6" i="3"/>
  <c r="G6"/>
  <c r="E6"/>
  <c r="E13" s="1"/>
  <c r="D6"/>
  <c r="D17" s="1"/>
  <c r="C6"/>
  <c r="C19" s="1"/>
  <c r="B6"/>
  <c r="E15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J2" i="6"/>
  <c r="L37"/>
  <c r="K37"/>
  <c r="J37"/>
  <c r="L36"/>
  <c r="K36"/>
  <c r="J36"/>
  <c r="L35"/>
  <c r="K35"/>
  <c r="J35"/>
  <c r="L34"/>
  <c r="K34"/>
  <c r="J34"/>
  <c r="L33"/>
  <c r="K33"/>
  <c r="J33"/>
  <c r="L32"/>
  <c r="K32"/>
  <c r="J32"/>
  <c r="C7" i="3" l="1"/>
  <c r="C12"/>
  <c r="C20"/>
  <c r="C11"/>
  <c r="C16"/>
  <c r="C25"/>
  <c r="C9"/>
  <c r="C15"/>
  <c r="C24"/>
  <c r="C8"/>
  <c r="C13"/>
  <c r="C21"/>
  <c r="E12"/>
  <c r="E7"/>
  <c r="C10"/>
  <c r="C14"/>
  <c r="C18"/>
  <c r="C23"/>
  <c r="C17"/>
  <c r="C22"/>
  <c r="F9"/>
  <c r="G13"/>
  <c r="E19"/>
  <c r="F25"/>
  <c r="B23"/>
  <c r="G25"/>
  <c r="G24"/>
  <c r="E25"/>
  <c r="G11"/>
  <c r="G14"/>
  <c r="F20"/>
  <c r="D25"/>
  <c r="D11"/>
  <c r="F7"/>
  <c r="F8"/>
  <c r="D12"/>
  <c r="D23"/>
  <c r="D7"/>
  <c r="D16"/>
  <c r="D21"/>
  <c r="D8"/>
  <c r="D15"/>
  <c r="D20"/>
  <c r="G7"/>
  <c r="G8"/>
  <c r="F10"/>
  <c r="E14"/>
  <c r="G17"/>
  <c r="D13"/>
  <c r="D19"/>
  <c r="G16"/>
  <c r="G19"/>
  <c r="G21"/>
  <c r="G23"/>
  <c r="G9"/>
  <c r="G15"/>
  <c r="G10"/>
  <c r="G12"/>
  <c r="G18"/>
  <c r="G20"/>
  <c r="G22"/>
  <c r="F16"/>
  <c r="F18"/>
  <c r="F21"/>
  <c r="F24"/>
  <c r="F11"/>
  <c r="F19"/>
  <c r="F22"/>
  <c r="F12"/>
  <c r="F13"/>
  <c r="F14"/>
  <c r="F15"/>
  <c r="F17"/>
  <c r="F23"/>
  <c r="E16"/>
  <c r="E20"/>
  <c r="E21"/>
  <c r="E22"/>
  <c r="E23"/>
  <c r="E17"/>
  <c r="E24"/>
  <c r="E8"/>
  <c r="E9"/>
  <c r="E10"/>
  <c r="E11"/>
  <c r="E18"/>
  <c r="D24"/>
  <c r="D10"/>
  <c r="D9"/>
  <c r="D14"/>
  <c r="D18"/>
  <c r="D22"/>
  <c r="B7"/>
  <c r="B9"/>
  <c r="B11"/>
  <c r="B13"/>
  <c r="B15"/>
  <c r="B17"/>
  <c r="B19"/>
  <c r="B21"/>
  <c r="B8"/>
  <c r="B10"/>
  <c r="B12"/>
  <c r="B14"/>
  <c r="B16"/>
  <c r="B18"/>
  <c r="B20"/>
  <c r="B22"/>
  <c r="B24"/>
  <c r="B25"/>
  <c r="D14" i="6"/>
</calcChain>
</file>

<file path=xl/sharedStrings.xml><?xml version="1.0" encoding="utf-8"?>
<sst xmlns="http://schemas.openxmlformats.org/spreadsheetml/2006/main" count="84" uniqueCount="67">
  <si>
    <t>Cool-season grass-clover</t>
  </si>
  <si>
    <t>&lt;75% density</t>
  </si>
  <si>
    <t>75-90% density</t>
  </si>
  <si>
    <t>&gt;90% density</t>
  </si>
  <si>
    <t>low est</t>
  </si>
  <si>
    <t>high est</t>
  </si>
  <si>
    <t>System</t>
  </si>
  <si>
    <t>continuous</t>
  </si>
  <si>
    <t>slow rotation (3-4 paddocks)</t>
  </si>
  <si>
    <t>fast rotation (8+ paddocks)</t>
  </si>
  <si>
    <t>30-40</t>
  </si>
  <si>
    <t>40-55</t>
  </si>
  <si>
    <t>55-70</t>
  </si>
  <si>
    <t>Avg utilization</t>
  </si>
  <si>
    <t>Standard utilization rates</t>
  </si>
  <si>
    <t>Standard forage intake</t>
  </si>
  <si>
    <t>Animal</t>
  </si>
  <si>
    <t>Intake as % of BW</t>
  </si>
  <si>
    <t>dry beef cow</t>
  </si>
  <si>
    <t>lactating beef cow</t>
  </si>
  <si>
    <t>stocker</t>
  </si>
  <si>
    <t>Avg intake</t>
  </si>
  <si>
    <t>2.5-3.5</t>
  </si>
  <si>
    <t>3-4</t>
  </si>
  <si>
    <t>Average animal weight (lb):</t>
  </si>
  <si>
    <t>Estimated dry matter intake (lb/d):</t>
  </si>
  <si>
    <t>Utilization rate (%)</t>
  </si>
  <si>
    <t>Estimated grazing days per acre:</t>
  </si>
  <si>
    <t>Number of animals:</t>
  </si>
  <si>
    <t>Total grazing days:</t>
  </si>
  <si>
    <t>Forage</t>
  </si>
  <si>
    <t>&lt;75%</t>
  </si>
  <si>
    <t>&gt;90%</t>
  </si>
  <si>
    <t>Tall fescue or orchardgrass</t>
  </si>
  <si>
    <t>KY bluegrass</t>
  </si>
  <si>
    <t>Bermudagrass</t>
  </si>
  <si>
    <t>Alfalfa</t>
  </si>
  <si>
    <t>Red clover</t>
  </si>
  <si>
    <t>75 - 90%</t>
  </si>
  <si>
    <t>Animal Information</t>
  </si>
  <si>
    <t>Pasture Information</t>
  </si>
  <si>
    <t>horses</t>
  </si>
  <si>
    <t>sheep and goats</t>
  </si>
  <si>
    <t>2.5-3</t>
  </si>
  <si>
    <t>3.5-4</t>
  </si>
  <si>
    <t>How many days of grazing can I expect?</t>
  </si>
  <si>
    <t>Animal class:</t>
  </si>
  <si>
    <t>1 (Low)</t>
  </si>
  <si>
    <t>2 (Medium)</t>
  </si>
  <si>
    <t>3 (High)</t>
  </si>
  <si>
    <t>DM intake</t>
  </si>
  <si>
    <t>class</t>
  </si>
  <si>
    <t>System class:</t>
  </si>
  <si>
    <t>system class</t>
  </si>
  <si>
    <t>Mean densities</t>
  </si>
  <si>
    <t>Forage height (in):</t>
  </si>
  <si>
    <t>Pasture size (ac):</t>
  </si>
  <si>
    <t>System class</t>
  </si>
  <si>
    <t>Total dry matter consumed (lb/ac):</t>
  </si>
  <si>
    <t>Animal class</t>
  </si>
  <si>
    <t>Forage density</t>
  </si>
  <si>
    <t>Estimated forage density (lb/ac/in, use chart):</t>
  </si>
  <si>
    <t>Height (in)</t>
  </si>
  <si>
    <t>Pasture type</t>
  </si>
  <si>
    <t>Estimated forage yield (lb of dry matter per acre)</t>
  </si>
  <si>
    <t>data from AGR-191: Using a Grazing Stick for Pasture Management</t>
  </si>
  <si>
    <t>University of Kentucky College of Agriculture Cooperative Extension Service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</si>
</sst>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color theme="1"/>
      <name val="Segoe UI"/>
      <family val="2"/>
    </font>
    <font>
      <sz val="10"/>
      <name val="Segoe UI"/>
      <family val="2"/>
    </font>
    <font>
      <b/>
      <sz val="10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5" xfId="0" applyBorder="1" applyAlignment="1"/>
    <xf numFmtId="0" fontId="0" fillId="0" borderId="8" xfId="0" applyBorder="1" applyAlignment="1"/>
    <xf numFmtId="0" fontId="0" fillId="0" borderId="0" xfId="0" quotePrefix="1"/>
    <xf numFmtId="0" fontId="1" fillId="3" borderId="1" xfId="0" applyFont="1" applyFill="1" applyBorder="1" applyProtection="1"/>
    <xf numFmtId="0" fontId="0" fillId="3" borderId="1" xfId="0" applyFill="1" applyBorder="1" applyProtection="1"/>
    <xf numFmtId="0" fontId="0" fillId="0" borderId="6" xfId="0" applyBorder="1" applyAlignment="1">
      <alignment horizontal="center"/>
    </xf>
    <xf numFmtId="0" fontId="0" fillId="0" borderId="0" xfId="0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16" fontId="0" fillId="0" borderId="4" xfId="0" quotePrefix="1" applyNumberForma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 vertic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4" fontId="0" fillId="3" borderId="1" xfId="0" applyNumberFormat="1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workbookViewId="0">
      <selection activeCell="F29" sqref="F29"/>
    </sheetView>
  </sheetViews>
  <sheetFormatPr defaultRowHeight="14.25"/>
  <cols>
    <col min="1" max="1" width="13" style="13" customWidth="1"/>
    <col min="2" max="7" width="13.7109375" style="13" customWidth="1"/>
    <col min="8" max="9" width="9.140625" style="13"/>
    <col min="10" max="16" width="0" style="13" hidden="1" customWidth="1"/>
    <col min="17" max="16384" width="9.140625" style="13"/>
  </cols>
  <sheetData>
    <row r="1" spans="1:16" ht="15" thickBot="1">
      <c r="A1" s="13" t="s">
        <v>63</v>
      </c>
      <c r="B1" s="47" t="s">
        <v>36</v>
      </c>
    </row>
    <row r="2" spans="1:16" ht="15" thickBot="1">
      <c r="A2" s="21"/>
      <c r="B2" s="46"/>
    </row>
    <row r="3" spans="1:16" ht="15" thickBot="1">
      <c r="B3" s="43" t="s">
        <v>64</v>
      </c>
      <c r="C3" s="44"/>
      <c r="D3" s="44"/>
      <c r="E3" s="44"/>
      <c r="F3" s="44"/>
      <c r="G3" s="45"/>
    </row>
    <row r="4" spans="1:16">
      <c r="A4" s="21"/>
      <c r="B4" s="40" t="s">
        <v>1</v>
      </c>
      <c r="C4" s="41"/>
      <c r="D4" s="40" t="s">
        <v>2</v>
      </c>
      <c r="E4" s="41"/>
      <c r="F4" s="40" t="s">
        <v>3</v>
      </c>
      <c r="G4" s="42"/>
      <c r="J4" s="13" t="s">
        <v>33</v>
      </c>
      <c r="K4" s="13">
        <v>50</v>
      </c>
      <c r="L4" s="48">
        <v>150</v>
      </c>
      <c r="M4" s="13">
        <v>150</v>
      </c>
      <c r="N4" s="13">
        <v>20</v>
      </c>
      <c r="O4" s="13">
        <v>200</v>
      </c>
      <c r="P4" s="13">
        <v>300</v>
      </c>
    </row>
    <row r="5" spans="1:16" ht="15" thickBot="1">
      <c r="A5" s="37" t="s">
        <v>62</v>
      </c>
      <c r="B5" s="39" t="s">
        <v>4</v>
      </c>
      <c r="C5" s="37" t="s">
        <v>5</v>
      </c>
      <c r="D5" s="39" t="s">
        <v>4</v>
      </c>
      <c r="E5" s="37" t="s">
        <v>5</v>
      </c>
      <c r="F5" s="39" t="s">
        <v>4</v>
      </c>
      <c r="G5" s="37" t="s">
        <v>5</v>
      </c>
      <c r="J5" s="13" t="s">
        <v>34</v>
      </c>
      <c r="K5" s="13">
        <v>50</v>
      </c>
      <c r="L5" s="48">
        <v>100</v>
      </c>
      <c r="M5" s="13">
        <v>100</v>
      </c>
      <c r="N5" s="13">
        <v>175</v>
      </c>
      <c r="O5" s="13">
        <v>175</v>
      </c>
      <c r="P5" s="13">
        <v>250</v>
      </c>
    </row>
    <row r="6" spans="1:16">
      <c r="A6" s="13">
        <v>1</v>
      </c>
      <c r="B6" s="38">
        <f>IF(B1="Tall fescue or orchardgrass",K4,IF(B1="Cool-season grass-legume",K6,(IF(B1="KY bluegrass",K5,IF(B1="Bermudagrass",K7,IF(B1="alfalfa",K8,IF(B1="Red clover",K9,)))))))</f>
        <v>75</v>
      </c>
      <c r="C6" s="21">
        <f>IF($B1="Tall fescue or orchardgrass",L4,IF($B1="Cool-season grass-legume",L6,(IF($B1="KY bluegrass",L5,IF($B1="Bermudagrass",L7,IF($B1="alfalfa",L8,IF($B1="Red clover",L9,)))))))</f>
        <v>150</v>
      </c>
      <c r="D6" s="38">
        <f>IF($B1="Tall fescue or orchardgrass",M4,IF($B1="Cool-season grass-legume",M6,(IF($B1="KY bluegrass",M5,IF($B1="Bermudagrass",M7,IF($B1="alfalfa",M8,IF($B1="Red clover",M9,)))))))</f>
        <v>150</v>
      </c>
      <c r="E6" s="21">
        <f>IF($B1="Tall fescue or orchardgrass",N4,IF($B1="Cool-season grass-legume",N6,(IF($B1="KY bluegrass",N5,IF($B1="Bermudagrass",N7,IF($B1="alfalfa",N8,IF($B1="Red clover",N9,)))))))</f>
        <v>225</v>
      </c>
      <c r="F6" s="38">
        <f>IF($B1="Tall fescue or orchardgrass",O4,IF($B1="Cool-season grass-legume",O6,(IF($B1="KY bluegrass",O5,IF($B1="Bermudagrass",O7,IF($B1="alfalfa",O8,IF($B1="Red clover",O9,)))))))</f>
        <v>225</v>
      </c>
      <c r="G6" s="21">
        <f>IF($B1="Tall fescue or orchardgrass",P4,IF($B1="Cool-season grass-legume",P6,(IF($B1="KY bluegrass",P5,IF($B1="Bermudagrass",P7,IF($B1="alfalfa",P8,IF($B1="Red clover",P9,)))))))</f>
        <v>300</v>
      </c>
      <c r="J6" s="13" t="s">
        <v>0</v>
      </c>
      <c r="K6" s="13">
        <v>50</v>
      </c>
      <c r="L6" s="48">
        <v>125</v>
      </c>
      <c r="M6" s="13">
        <v>125</v>
      </c>
      <c r="N6" s="13">
        <v>200</v>
      </c>
      <c r="O6" s="13">
        <v>2</v>
      </c>
      <c r="P6" s="13">
        <v>275</v>
      </c>
    </row>
    <row r="7" spans="1:16">
      <c r="A7" s="13">
        <f>A6+1</f>
        <v>2</v>
      </c>
      <c r="B7" s="38">
        <f>B$6*$A7</f>
        <v>150</v>
      </c>
      <c r="C7" s="21">
        <f>C$6*$A7</f>
        <v>300</v>
      </c>
      <c r="D7" s="38">
        <f>D$6*$A7</f>
        <v>300</v>
      </c>
      <c r="E7" s="21">
        <f>E$6*$A7</f>
        <v>450</v>
      </c>
      <c r="F7" s="38">
        <f>F$6*$A7</f>
        <v>450</v>
      </c>
      <c r="G7" s="21">
        <f>G$6*$A7</f>
        <v>600</v>
      </c>
      <c r="J7" s="13" t="s">
        <v>35</v>
      </c>
      <c r="K7" s="13">
        <v>100</v>
      </c>
      <c r="L7" s="48">
        <v>200</v>
      </c>
      <c r="M7" s="13">
        <v>200</v>
      </c>
      <c r="N7" s="13">
        <v>300</v>
      </c>
      <c r="O7" s="13">
        <v>300</v>
      </c>
      <c r="P7" s="13">
        <v>400</v>
      </c>
    </row>
    <row r="8" spans="1:16">
      <c r="A8" s="13">
        <f t="shared" ref="A8:A25" si="0">A7+1</f>
        <v>3</v>
      </c>
      <c r="B8" s="38">
        <f>B$6*$A8</f>
        <v>225</v>
      </c>
      <c r="C8" s="21">
        <f>C$6*$A8</f>
        <v>450</v>
      </c>
      <c r="D8" s="38">
        <f>D$6*$A8</f>
        <v>450</v>
      </c>
      <c r="E8" s="21">
        <f>E$6*$A8</f>
        <v>675</v>
      </c>
      <c r="F8" s="38">
        <f>F$6*$A8</f>
        <v>675</v>
      </c>
      <c r="G8" s="21">
        <f>G$6*$A8</f>
        <v>900</v>
      </c>
      <c r="J8" s="13" t="s">
        <v>36</v>
      </c>
      <c r="K8" s="13">
        <v>75</v>
      </c>
      <c r="L8" s="48">
        <v>150</v>
      </c>
      <c r="M8" s="13">
        <v>150</v>
      </c>
      <c r="N8" s="13">
        <v>225</v>
      </c>
      <c r="O8" s="13">
        <v>225</v>
      </c>
      <c r="P8" s="13">
        <v>300</v>
      </c>
    </row>
    <row r="9" spans="1:16">
      <c r="A9" s="13">
        <f t="shared" si="0"/>
        <v>4</v>
      </c>
      <c r="B9" s="38">
        <f>B$6*$A9</f>
        <v>300</v>
      </c>
      <c r="C9" s="21">
        <f>C$6*$A9</f>
        <v>600</v>
      </c>
      <c r="D9" s="38">
        <f>D$6*$A9</f>
        <v>600</v>
      </c>
      <c r="E9" s="21">
        <f>E$6*$A9</f>
        <v>900</v>
      </c>
      <c r="F9" s="38">
        <f>F$6*$A9</f>
        <v>900</v>
      </c>
      <c r="G9" s="21">
        <f>G$6*$A9</f>
        <v>1200</v>
      </c>
      <c r="J9" s="13" t="s">
        <v>37</v>
      </c>
      <c r="K9" s="13">
        <v>75</v>
      </c>
      <c r="L9" s="48">
        <v>125</v>
      </c>
      <c r="M9" s="13">
        <v>125</v>
      </c>
      <c r="N9" s="13">
        <v>175</v>
      </c>
      <c r="O9" s="13">
        <v>175</v>
      </c>
      <c r="P9" s="13">
        <v>250</v>
      </c>
    </row>
    <row r="10" spans="1:16">
      <c r="A10" s="13">
        <f t="shared" si="0"/>
        <v>5</v>
      </c>
      <c r="B10" s="38">
        <f>B$6*$A10</f>
        <v>375</v>
      </c>
      <c r="C10" s="21">
        <f>C$6*$A10</f>
        <v>750</v>
      </c>
      <c r="D10" s="38">
        <f>D$6*$A10</f>
        <v>750</v>
      </c>
      <c r="E10" s="21">
        <f>E$6*$A10</f>
        <v>1125</v>
      </c>
      <c r="F10" s="38">
        <f>F$6*$A10</f>
        <v>1125</v>
      </c>
      <c r="G10" s="21">
        <f>G$6*$A10</f>
        <v>1500</v>
      </c>
    </row>
    <row r="11" spans="1:16">
      <c r="A11" s="13">
        <f t="shared" si="0"/>
        <v>6</v>
      </c>
      <c r="B11" s="38">
        <f>B$6*$A11</f>
        <v>450</v>
      </c>
      <c r="C11" s="21">
        <f>C$6*$A11</f>
        <v>900</v>
      </c>
      <c r="D11" s="38">
        <f>D$6*$A11</f>
        <v>900</v>
      </c>
      <c r="E11" s="21">
        <f>E$6*$A11</f>
        <v>1350</v>
      </c>
      <c r="F11" s="38">
        <f>F$6*$A11</f>
        <v>1350</v>
      </c>
      <c r="G11" s="21">
        <f>G$6*$A11</f>
        <v>1800</v>
      </c>
    </row>
    <row r="12" spans="1:16">
      <c r="A12" s="13">
        <f t="shared" si="0"/>
        <v>7</v>
      </c>
      <c r="B12" s="38">
        <f>B$6*$A12</f>
        <v>525</v>
      </c>
      <c r="C12" s="21">
        <f>C$6*$A12</f>
        <v>1050</v>
      </c>
      <c r="D12" s="38">
        <f>D$6*$A12</f>
        <v>1050</v>
      </c>
      <c r="E12" s="21">
        <f>E$6*$A12</f>
        <v>1575</v>
      </c>
      <c r="F12" s="38">
        <f>F$6*$A12</f>
        <v>1575</v>
      </c>
      <c r="G12" s="21">
        <f>G$6*$A12</f>
        <v>2100</v>
      </c>
    </row>
    <row r="13" spans="1:16">
      <c r="A13" s="13">
        <f t="shared" si="0"/>
        <v>8</v>
      </c>
      <c r="B13" s="38">
        <f>B$6*$A13</f>
        <v>600</v>
      </c>
      <c r="C13" s="21">
        <f>C$6*$A13</f>
        <v>1200</v>
      </c>
      <c r="D13" s="38">
        <f>D$6*$A13</f>
        <v>1200</v>
      </c>
      <c r="E13" s="21">
        <f>E$6*$A13</f>
        <v>1800</v>
      </c>
      <c r="F13" s="38">
        <f>F$6*$A13</f>
        <v>1800</v>
      </c>
      <c r="G13" s="21">
        <f>G$6*$A13</f>
        <v>2400</v>
      </c>
    </row>
    <row r="14" spans="1:16">
      <c r="A14" s="13">
        <f t="shared" si="0"/>
        <v>9</v>
      </c>
      <c r="B14" s="38">
        <f>B$6*$A14</f>
        <v>675</v>
      </c>
      <c r="C14" s="21">
        <f>C$6*$A14</f>
        <v>1350</v>
      </c>
      <c r="D14" s="38">
        <f>D$6*$A14</f>
        <v>1350</v>
      </c>
      <c r="E14" s="21">
        <f>E$6*$A14</f>
        <v>2025</v>
      </c>
      <c r="F14" s="38">
        <f>F$6*$A14</f>
        <v>2025</v>
      </c>
      <c r="G14" s="21">
        <f>G$6*$A14</f>
        <v>2700</v>
      </c>
    </row>
    <row r="15" spans="1:16">
      <c r="A15" s="13">
        <f t="shared" si="0"/>
        <v>10</v>
      </c>
      <c r="B15" s="38">
        <f>B$6*$A15</f>
        <v>750</v>
      </c>
      <c r="C15" s="21">
        <f>C$6*$A15</f>
        <v>1500</v>
      </c>
      <c r="D15" s="38">
        <f>D$6*$A15</f>
        <v>1500</v>
      </c>
      <c r="E15" s="21">
        <f>E$6*$A15</f>
        <v>2250</v>
      </c>
      <c r="F15" s="38">
        <f>F$6*$A15</f>
        <v>2250</v>
      </c>
      <c r="G15" s="21">
        <f>G$6*$A15</f>
        <v>3000</v>
      </c>
    </row>
    <row r="16" spans="1:16">
      <c r="A16" s="13">
        <f t="shared" si="0"/>
        <v>11</v>
      </c>
      <c r="B16" s="38">
        <f>B$6*$A16</f>
        <v>825</v>
      </c>
      <c r="C16" s="21">
        <f>C$6*$A16</f>
        <v>1650</v>
      </c>
      <c r="D16" s="38">
        <f>D$6*$A16</f>
        <v>1650</v>
      </c>
      <c r="E16" s="21">
        <f>E$6*$A16</f>
        <v>2475</v>
      </c>
      <c r="F16" s="38">
        <f>F$6*$A16</f>
        <v>2475</v>
      </c>
      <c r="G16" s="21">
        <f>G$6*$A16</f>
        <v>3300</v>
      </c>
    </row>
    <row r="17" spans="1:7">
      <c r="A17" s="13">
        <f t="shared" si="0"/>
        <v>12</v>
      </c>
      <c r="B17" s="38">
        <f>B$6*$A17</f>
        <v>900</v>
      </c>
      <c r="C17" s="21">
        <f>C$6*$A17</f>
        <v>1800</v>
      </c>
      <c r="D17" s="38">
        <f>D$6*$A17</f>
        <v>1800</v>
      </c>
      <c r="E17" s="21">
        <f>E$6*$A17</f>
        <v>2700</v>
      </c>
      <c r="F17" s="38">
        <f>F$6*$A17</f>
        <v>2700</v>
      </c>
      <c r="G17" s="21">
        <f>G$6*$A17</f>
        <v>3600</v>
      </c>
    </row>
    <row r="18" spans="1:7">
      <c r="A18" s="13">
        <f t="shared" si="0"/>
        <v>13</v>
      </c>
      <c r="B18" s="38">
        <f>B$6*$A18</f>
        <v>975</v>
      </c>
      <c r="C18" s="21">
        <f>C$6*$A18</f>
        <v>1950</v>
      </c>
      <c r="D18" s="38">
        <f>D$6*$A18</f>
        <v>1950</v>
      </c>
      <c r="E18" s="21">
        <f>E$6*$A18</f>
        <v>2925</v>
      </c>
      <c r="F18" s="38">
        <f>F$6*$A18</f>
        <v>2925</v>
      </c>
      <c r="G18" s="21">
        <f>G$6*$A18</f>
        <v>3900</v>
      </c>
    </row>
    <row r="19" spans="1:7">
      <c r="A19" s="13">
        <f t="shared" si="0"/>
        <v>14</v>
      </c>
      <c r="B19" s="38">
        <f>B$6*$A19</f>
        <v>1050</v>
      </c>
      <c r="C19" s="21">
        <f>C$6*$A19</f>
        <v>2100</v>
      </c>
      <c r="D19" s="38">
        <f>D$6*$A19</f>
        <v>2100</v>
      </c>
      <c r="E19" s="21">
        <f>E$6*$A19</f>
        <v>3150</v>
      </c>
      <c r="F19" s="38">
        <f>F$6*$A19</f>
        <v>3150</v>
      </c>
      <c r="G19" s="21">
        <f>G$6*$A19</f>
        <v>4200</v>
      </c>
    </row>
    <row r="20" spans="1:7">
      <c r="A20" s="13">
        <f t="shared" si="0"/>
        <v>15</v>
      </c>
      <c r="B20" s="38">
        <f>B$6*$A20</f>
        <v>1125</v>
      </c>
      <c r="C20" s="21">
        <f>C$6*$A20</f>
        <v>2250</v>
      </c>
      <c r="D20" s="38">
        <f>D$6*$A20</f>
        <v>2250</v>
      </c>
      <c r="E20" s="21">
        <f>E$6*$A20</f>
        <v>3375</v>
      </c>
      <c r="F20" s="38">
        <f>F$6*$A20</f>
        <v>3375</v>
      </c>
      <c r="G20" s="21">
        <f>G$6*$A20</f>
        <v>4500</v>
      </c>
    </row>
    <row r="21" spans="1:7">
      <c r="A21" s="13">
        <f t="shared" si="0"/>
        <v>16</v>
      </c>
      <c r="B21" s="38">
        <f>B$6*$A21</f>
        <v>1200</v>
      </c>
      <c r="C21" s="21">
        <f>C$6*$A21</f>
        <v>2400</v>
      </c>
      <c r="D21" s="38">
        <f>D$6*$A21</f>
        <v>2400</v>
      </c>
      <c r="E21" s="21">
        <f>E$6*$A21</f>
        <v>3600</v>
      </c>
      <c r="F21" s="38">
        <f>F$6*$A21</f>
        <v>3600</v>
      </c>
      <c r="G21" s="21">
        <f>G$6*$A21</f>
        <v>4800</v>
      </c>
    </row>
    <row r="22" spans="1:7">
      <c r="A22" s="13">
        <f t="shared" si="0"/>
        <v>17</v>
      </c>
      <c r="B22" s="38">
        <f>B$6*$A22</f>
        <v>1275</v>
      </c>
      <c r="C22" s="21">
        <f>C$6*$A22</f>
        <v>2550</v>
      </c>
      <c r="D22" s="38">
        <f>D$6*$A22</f>
        <v>2550</v>
      </c>
      <c r="E22" s="21">
        <f>E$6*$A22</f>
        <v>3825</v>
      </c>
      <c r="F22" s="38">
        <f>F$6*$A22</f>
        <v>3825</v>
      </c>
      <c r="G22" s="21">
        <f>G$6*$A22</f>
        <v>5100</v>
      </c>
    </row>
    <row r="23" spans="1:7">
      <c r="A23" s="13">
        <f t="shared" si="0"/>
        <v>18</v>
      </c>
      <c r="B23" s="38">
        <f>B$6*$A23</f>
        <v>1350</v>
      </c>
      <c r="C23" s="21">
        <f>C$6*$A23</f>
        <v>2700</v>
      </c>
      <c r="D23" s="38">
        <f>D$6*$A23</f>
        <v>2700</v>
      </c>
      <c r="E23" s="21">
        <f>E$6*$A23</f>
        <v>4050</v>
      </c>
      <c r="F23" s="38">
        <f>F$6*$A23</f>
        <v>4050</v>
      </c>
      <c r="G23" s="21">
        <f>G$6*$A23</f>
        <v>5400</v>
      </c>
    </row>
    <row r="24" spans="1:7">
      <c r="A24" s="13">
        <f t="shared" si="0"/>
        <v>19</v>
      </c>
      <c r="B24" s="38">
        <f>B$6*$A24</f>
        <v>1425</v>
      </c>
      <c r="C24" s="21">
        <f>C$6*$A24</f>
        <v>2850</v>
      </c>
      <c r="D24" s="38">
        <f>D$6*$A24</f>
        <v>2850</v>
      </c>
      <c r="E24" s="21">
        <f>E$6*$A24</f>
        <v>4275</v>
      </c>
      <c r="F24" s="38">
        <f>F$6*$A24</f>
        <v>4275</v>
      </c>
      <c r="G24" s="21">
        <f>G$6*$A24</f>
        <v>5700</v>
      </c>
    </row>
    <row r="25" spans="1:7">
      <c r="A25" s="13">
        <f t="shared" si="0"/>
        <v>20</v>
      </c>
      <c r="B25" s="38">
        <f>B$6*$A25</f>
        <v>1500</v>
      </c>
      <c r="C25" s="21">
        <f>C$6*$A25</f>
        <v>3000</v>
      </c>
      <c r="D25" s="38">
        <f>D$6*$A25</f>
        <v>3000</v>
      </c>
      <c r="E25" s="21">
        <f>E$6*$A25</f>
        <v>4500</v>
      </c>
      <c r="F25" s="38">
        <f>F$6*$A25</f>
        <v>4500</v>
      </c>
      <c r="G25" s="21">
        <f>G$6*$A25</f>
        <v>6000</v>
      </c>
    </row>
    <row r="28" spans="1:7">
      <c r="A28" t="s">
        <v>65</v>
      </c>
    </row>
    <row r="29" spans="1:7">
      <c r="A29" t="s">
        <v>66</v>
      </c>
    </row>
  </sheetData>
  <sheetProtection sheet="1" objects="1" scenarios="1" formatColumns="0" formatRows="0" insertColumns="0" insertRows="0" insertHyperlinks="0" deleteColumns="0" deleteRows="0" autoFilter="0" pivotTables="0"/>
  <dataConsolidate/>
  <mergeCells count="4">
    <mergeCell ref="B4:C4"/>
    <mergeCell ref="D4:E4"/>
    <mergeCell ref="F4:G4"/>
    <mergeCell ref="B3:G3"/>
  </mergeCells>
  <dataValidations count="1">
    <dataValidation type="list" allowBlank="1" showInputMessage="1" showErrorMessage="1" sqref="B1:B2">
      <formula1>$J$4:$J$9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4"/>
  <sheetViews>
    <sheetView tabSelected="1" workbookViewId="0">
      <selection activeCell="D13" sqref="D13 D10"/>
    </sheetView>
  </sheetViews>
  <sheetFormatPr defaultRowHeight="14.25"/>
  <cols>
    <col min="1" max="1" width="24.5703125" customWidth="1"/>
    <col min="2" max="2" width="12.28515625" bestFit="1" customWidth="1"/>
    <col min="3" max="8" width="9.140625" customWidth="1"/>
    <col min="9" max="9" width="9" customWidth="1"/>
    <col min="10" max="12" width="9.140625" hidden="1" customWidth="1"/>
  </cols>
  <sheetData>
    <row r="1" spans="1:12" ht="15" thickBot="1">
      <c r="A1" s="34" t="s">
        <v>45</v>
      </c>
      <c r="B1" s="35"/>
      <c r="C1" s="35"/>
      <c r="D1" s="36"/>
      <c r="J1" t="s">
        <v>51</v>
      </c>
    </row>
    <row r="2" spans="1:12" ht="15" thickBot="1">
      <c r="A2" s="22" t="s">
        <v>39</v>
      </c>
      <c r="B2" s="23"/>
      <c r="C2" s="23"/>
      <c r="D2" s="24"/>
      <c r="J2">
        <f>IF(D3=1,2,IF(D3=2,3.5,IF(D3=3,3,IF(D3=4,2.75,IF(D3=5,3.75)))))</f>
        <v>2</v>
      </c>
    </row>
    <row r="3" spans="1:12" ht="15" thickBot="1">
      <c r="A3" s="25" t="s">
        <v>46</v>
      </c>
      <c r="B3" s="26"/>
      <c r="C3" s="26"/>
      <c r="D3" s="1">
        <v>1</v>
      </c>
    </row>
    <row r="4" spans="1:12" ht="15" thickBot="1">
      <c r="A4" s="25" t="s">
        <v>24</v>
      </c>
      <c r="B4" s="26"/>
      <c r="C4" s="26"/>
      <c r="D4" s="1">
        <v>1000</v>
      </c>
    </row>
    <row r="5" spans="1:12" ht="15" thickBot="1">
      <c r="A5" s="25" t="s">
        <v>28</v>
      </c>
      <c r="B5" s="26"/>
      <c r="C5" s="26"/>
      <c r="D5" s="2">
        <v>5</v>
      </c>
    </row>
    <row r="6" spans="1:12" ht="15" thickBot="1">
      <c r="A6" s="27" t="s">
        <v>25</v>
      </c>
      <c r="B6" s="28"/>
      <c r="C6" s="28"/>
      <c r="D6" s="6">
        <f>(J2/100)*D4*D5</f>
        <v>100</v>
      </c>
    </row>
    <row r="7" spans="1:12" ht="15" thickBot="1">
      <c r="A7" s="22" t="s">
        <v>40</v>
      </c>
      <c r="B7" s="29"/>
      <c r="C7" s="29"/>
      <c r="D7" s="24"/>
      <c r="J7" t="s">
        <v>57</v>
      </c>
      <c r="L7" t="s">
        <v>53</v>
      </c>
    </row>
    <row r="8" spans="1:12" ht="15" thickBot="1">
      <c r="A8" s="25" t="s">
        <v>61</v>
      </c>
      <c r="B8" s="26"/>
      <c r="C8" s="26"/>
      <c r="D8" s="2">
        <v>150</v>
      </c>
      <c r="L8">
        <f>IF(D11=1,35,IF(D11=2,47.5,IF(D11=3,62.5)))</f>
        <v>47.5</v>
      </c>
    </row>
    <row r="9" spans="1:12" ht="15" thickBot="1">
      <c r="A9" s="25" t="s">
        <v>55</v>
      </c>
      <c r="B9" s="26"/>
      <c r="C9" s="8"/>
      <c r="D9" s="2">
        <v>10</v>
      </c>
    </row>
    <row r="10" spans="1:12" ht="15" thickBot="1">
      <c r="A10" s="25" t="s">
        <v>56</v>
      </c>
      <c r="B10" s="26"/>
      <c r="C10" s="8"/>
      <c r="D10" s="2">
        <v>5</v>
      </c>
      <c r="K10" s="5"/>
    </row>
    <row r="11" spans="1:12" ht="15" thickBot="1">
      <c r="A11" s="27" t="s">
        <v>52</v>
      </c>
      <c r="B11" s="28"/>
      <c r="C11" s="30"/>
      <c r="D11" s="2">
        <v>2</v>
      </c>
    </row>
    <row r="12" spans="1:12" ht="15" thickBot="1">
      <c r="A12" s="31" t="s">
        <v>58</v>
      </c>
      <c r="B12" s="32"/>
      <c r="C12" s="32"/>
      <c r="D12" s="7">
        <f>(D8*D9)*(L8/100)</f>
        <v>712.5</v>
      </c>
    </row>
    <row r="13" spans="1:12" ht="15" thickBot="1">
      <c r="A13" s="25" t="s">
        <v>27</v>
      </c>
      <c r="B13" s="26"/>
      <c r="C13" s="26"/>
      <c r="D13" s="49">
        <f>D12/D6</f>
        <v>7.125</v>
      </c>
    </row>
    <row r="14" spans="1:12" ht="15" thickBot="1">
      <c r="A14" s="27" t="s">
        <v>29</v>
      </c>
      <c r="B14" s="28"/>
      <c r="C14" s="28"/>
      <c r="D14" s="49">
        <f>D13*D10</f>
        <v>35.625</v>
      </c>
    </row>
    <row r="17" spans="1:12">
      <c r="A17" t="s">
        <v>65</v>
      </c>
    </row>
    <row r="18" spans="1:12">
      <c r="A18" t="s">
        <v>66</v>
      </c>
    </row>
    <row r="20" spans="1:12">
      <c r="A20" s="13"/>
      <c r="B20" s="13"/>
      <c r="C20" s="13"/>
      <c r="D20" s="13"/>
    </row>
    <row r="21" spans="1:12">
      <c r="A21" s="33" t="s">
        <v>15</v>
      </c>
      <c r="B21" s="13"/>
      <c r="C21" s="13"/>
      <c r="D21" s="13"/>
    </row>
    <row r="22" spans="1:12" s="9" customFormat="1" ht="28.5">
      <c r="A22" s="10" t="s">
        <v>16</v>
      </c>
      <c r="B22" s="11" t="s">
        <v>59</v>
      </c>
      <c r="C22" s="12" t="s">
        <v>17</v>
      </c>
      <c r="D22" s="10" t="s">
        <v>21</v>
      </c>
    </row>
    <row r="23" spans="1:12">
      <c r="A23" s="13" t="s">
        <v>18</v>
      </c>
      <c r="B23" s="13">
        <v>1</v>
      </c>
      <c r="C23" s="14">
        <v>2</v>
      </c>
      <c r="D23" s="13">
        <v>2</v>
      </c>
    </row>
    <row r="24" spans="1:12">
      <c r="A24" s="13" t="s">
        <v>19</v>
      </c>
      <c r="B24" s="13">
        <v>2</v>
      </c>
      <c r="C24" s="15" t="s">
        <v>23</v>
      </c>
      <c r="D24" s="13">
        <v>3.5</v>
      </c>
    </row>
    <row r="25" spans="1:12">
      <c r="A25" s="13" t="s">
        <v>20</v>
      </c>
      <c r="B25" s="13">
        <v>3</v>
      </c>
      <c r="C25" s="14" t="s">
        <v>22</v>
      </c>
      <c r="D25" s="13">
        <v>3</v>
      </c>
    </row>
    <row r="26" spans="1:12">
      <c r="A26" s="13" t="s">
        <v>41</v>
      </c>
      <c r="B26" s="13">
        <v>4</v>
      </c>
      <c r="C26" s="16" t="s">
        <v>43</v>
      </c>
      <c r="D26" s="13">
        <v>2.75</v>
      </c>
    </row>
    <row r="27" spans="1:12">
      <c r="A27" s="13" t="s">
        <v>42</v>
      </c>
      <c r="B27" s="13">
        <v>5</v>
      </c>
      <c r="C27" s="16" t="s">
        <v>44</v>
      </c>
      <c r="D27" s="13">
        <v>3.75</v>
      </c>
      <c r="J27" t="s">
        <v>50</v>
      </c>
    </row>
    <row r="29" spans="1:12">
      <c r="A29" s="13"/>
      <c r="B29" s="17" t="s">
        <v>60</v>
      </c>
      <c r="C29" s="17"/>
      <c r="D29" s="17"/>
      <c r="E29" s="17"/>
      <c r="F29" s="17"/>
      <c r="G29" s="17"/>
    </row>
    <row r="30" spans="1:12">
      <c r="A30" s="13"/>
      <c r="B30" s="17" t="s">
        <v>47</v>
      </c>
      <c r="C30" s="17"/>
      <c r="D30" s="17" t="s">
        <v>48</v>
      </c>
      <c r="E30" s="17"/>
      <c r="F30" s="17" t="s">
        <v>49</v>
      </c>
      <c r="G30" s="17"/>
      <c r="J30" t="s">
        <v>54</v>
      </c>
    </row>
    <row r="31" spans="1:12">
      <c r="A31" s="18" t="s">
        <v>30</v>
      </c>
      <c r="B31" s="19" t="s">
        <v>31</v>
      </c>
      <c r="C31" s="20"/>
      <c r="D31" s="19" t="s">
        <v>38</v>
      </c>
      <c r="E31" s="20"/>
      <c r="F31" s="19" t="s">
        <v>32</v>
      </c>
      <c r="G31" s="20"/>
      <c r="J31" s="3" t="s">
        <v>31</v>
      </c>
      <c r="K31" s="4" t="s">
        <v>38</v>
      </c>
      <c r="L31" s="4" t="s">
        <v>32</v>
      </c>
    </row>
    <row r="32" spans="1:12">
      <c r="A32" s="13" t="s">
        <v>33</v>
      </c>
      <c r="B32" s="14">
        <v>50</v>
      </c>
      <c r="C32" s="21">
        <v>150</v>
      </c>
      <c r="D32" s="14">
        <v>150</v>
      </c>
      <c r="E32" s="21">
        <v>200</v>
      </c>
      <c r="F32" s="14">
        <v>200</v>
      </c>
      <c r="G32" s="21">
        <v>300</v>
      </c>
      <c r="J32">
        <f>AVERAGE(B32:C32)</f>
        <v>100</v>
      </c>
      <c r="K32">
        <f>AVERAGE(D32:E32)</f>
        <v>175</v>
      </c>
      <c r="L32">
        <f>AVERAGE(F32:G32)</f>
        <v>250</v>
      </c>
    </row>
    <row r="33" spans="1:12">
      <c r="A33" s="13" t="s">
        <v>34</v>
      </c>
      <c r="B33" s="14">
        <v>50</v>
      </c>
      <c r="C33" s="21">
        <v>100</v>
      </c>
      <c r="D33" s="14">
        <v>100</v>
      </c>
      <c r="E33" s="21">
        <v>175</v>
      </c>
      <c r="F33" s="14">
        <v>175</v>
      </c>
      <c r="G33" s="21">
        <v>250</v>
      </c>
      <c r="J33">
        <f>AVERAGE(B33:C33)</f>
        <v>75</v>
      </c>
      <c r="K33">
        <f>AVERAGE(D33:E33)</f>
        <v>137.5</v>
      </c>
      <c r="L33">
        <f>AVERAGE(F33:G33)</f>
        <v>212.5</v>
      </c>
    </row>
    <row r="34" spans="1:12">
      <c r="A34" s="13" t="s">
        <v>0</v>
      </c>
      <c r="B34" s="14">
        <v>50</v>
      </c>
      <c r="C34" s="21">
        <v>125</v>
      </c>
      <c r="D34" s="14">
        <v>125</v>
      </c>
      <c r="E34" s="21">
        <v>200</v>
      </c>
      <c r="F34" s="14">
        <v>200</v>
      </c>
      <c r="G34" s="21">
        <v>275</v>
      </c>
      <c r="J34">
        <f>AVERAGE(B34:C34)</f>
        <v>87.5</v>
      </c>
      <c r="K34">
        <f>AVERAGE(D34:E34)</f>
        <v>162.5</v>
      </c>
      <c r="L34">
        <f>AVERAGE(F34:G34)</f>
        <v>237.5</v>
      </c>
    </row>
    <row r="35" spans="1:12">
      <c r="A35" s="13" t="s">
        <v>35</v>
      </c>
      <c r="B35" s="14">
        <v>10</v>
      </c>
      <c r="C35" s="21">
        <v>200</v>
      </c>
      <c r="D35" s="14">
        <v>200</v>
      </c>
      <c r="E35" s="21">
        <v>300</v>
      </c>
      <c r="F35" s="14">
        <v>300</v>
      </c>
      <c r="G35" s="21">
        <v>400</v>
      </c>
      <c r="J35">
        <f>AVERAGE(B35:C35)</f>
        <v>105</v>
      </c>
      <c r="K35">
        <f>AVERAGE(D35:E35)</f>
        <v>250</v>
      </c>
      <c r="L35">
        <f>AVERAGE(F35:G35)</f>
        <v>350</v>
      </c>
    </row>
    <row r="36" spans="1:12">
      <c r="A36" s="13" t="s">
        <v>36</v>
      </c>
      <c r="B36" s="14">
        <v>75</v>
      </c>
      <c r="C36" s="21">
        <v>150</v>
      </c>
      <c r="D36" s="14">
        <v>150</v>
      </c>
      <c r="E36" s="21">
        <v>225</v>
      </c>
      <c r="F36" s="14">
        <v>225</v>
      </c>
      <c r="G36" s="21">
        <v>300</v>
      </c>
      <c r="J36">
        <f>AVERAGE(B36:C36)</f>
        <v>112.5</v>
      </c>
      <c r="K36">
        <f>AVERAGE(D36:E36)</f>
        <v>187.5</v>
      </c>
      <c r="L36">
        <f>AVERAGE(F36:G36)</f>
        <v>262.5</v>
      </c>
    </row>
    <row r="37" spans="1:12">
      <c r="A37" s="13" t="s">
        <v>37</v>
      </c>
      <c r="B37" s="14">
        <v>75</v>
      </c>
      <c r="C37" s="21">
        <v>125</v>
      </c>
      <c r="D37" s="14">
        <v>125</v>
      </c>
      <c r="E37" s="21">
        <v>175</v>
      </c>
      <c r="F37" s="14">
        <v>175</v>
      </c>
      <c r="G37" s="21">
        <v>250</v>
      </c>
      <c r="J37">
        <f>AVERAGE(B37:C37)</f>
        <v>100</v>
      </c>
      <c r="K37">
        <f>AVERAGE(D37:E37)</f>
        <v>150</v>
      </c>
      <c r="L37">
        <f>AVERAGE(F37:G37)</f>
        <v>212.5</v>
      </c>
    </row>
    <row r="40" spans="1:12">
      <c r="A40" t="s">
        <v>14</v>
      </c>
    </row>
    <row r="41" spans="1:12" s="9" customFormat="1" ht="28.5">
      <c r="A41" s="10" t="s">
        <v>6</v>
      </c>
      <c r="B41" s="11" t="s">
        <v>57</v>
      </c>
      <c r="C41" s="12" t="s">
        <v>26</v>
      </c>
      <c r="D41" s="10" t="s">
        <v>13</v>
      </c>
    </row>
    <row r="42" spans="1:12">
      <c r="A42" s="13" t="s">
        <v>7</v>
      </c>
      <c r="B42" s="13">
        <v>1</v>
      </c>
      <c r="C42" s="14" t="s">
        <v>10</v>
      </c>
      <c r="D42" s="13">
        <v>35</v>
      </c>
    </row>
    <row r="43" spans="1:12">
      <c r="A43" s="13" t="s">
        <v>8</v>
      </c>
      <c r="B43" s="13">
        <v>2</v>
      </c>
      <c r="C43" s="14" t="s">
        <v>11</v>
      </c>
      <c r="D43" s="13">
        <v>47.5</v>
      </c>
    </row>
    <row r="44" spans="1:12">
      <c r="A44" s="13" t="s">
        <v>9</v>
      </c>
      <c r="B44" s="13">
        <v>3</v>
      </c>
      <c r="C44" s="14" t="s">
        <v>12</v>
      </c>
      <c r="D44" s="13">
        <v>62.5</v>
      </c>
    </row>
  </sheetData>
  <sheetProtection sheet="1" objects="1" scenarios="1" formatCells="0"/>
  <mergeCells count="19">
    <mergeCell ref="B29:G29"/>
    <mergeCell ref="A10:C10"/>
    <mergeCell ref="A9:C9"/>
    <mergeCell ref="A8:C8"/>
    <mergeCell ref="A13:C13"/>
    <mergeCell ref="A14:C14"/>
    <mergeCell ref="A11:C11"/>
    <mergeCell ref="A12:C12"/>
    <mergeCell ref="A3:C3"/>
    <mergeCell ref="A4:C4"/>
    <mergeCell ref="A5:C5"/>
    <mergeCell ref="A6:C6"/>
    <mergeCell ref="B30:C30"/>
    <mergeCell ref="D30:E30"/>
    <mergeCell ref="F30:G30"/>
    <mergeCell ref="B31:C31"/>
    <mergeCell ref="D31:E31"/>
    <mergeCell ref="F31:G31"/>
    <mergeCell ref="A1:D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Yield vs height</vt:lpstr>
      <vt:lpstr>Grazing days calculator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MDunn</dc:creator>
  <cp:lastModifiedBy>MDunn</cp:lastModifiedBy>
  <dcterms:created xsi:type="dcterms:W3CDTF">2014-03-03T21:07:56Z</dcterms:created>
  <dcterms:modified xsi:type="dcterms:W3CDTF">2014-03-18T21:14:35Z</dcterms:modified>
</cp:coreProperties>
</file>